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75" windowWidth="19575" windowHeight="712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29" i="1"/>
  <c r="C30" s="1"/>
  <c r="B28"/>
  <c r="C28"/>
  <c r="D29"/>
  <c r="D30"/>
  <c r="E29"/>
  <c r="E30" s="1"/>
  <c r="D28"/>
  <c r="E28"/>
  <c r="D24"/>
  <c r="E24"/>
  <c r="E25" s="1"/>
  <c r="E26" s="1"/>
  <c r="C24"/>
  <c r="J18"/>
  <c r="H18"/>
  <c r="G18"/>
  <c r="F18"/>
  <c r="D18"/>
  <c r="C18"/>
  <c r="B18"/>
  <c r="D25" l="1"/>
  <c r="D26" s="1"/>
  <c r="G19"/>
  <c r="G20" s="1"/>
  <c r="H19"/>
  <c r="H20" s="1"/>
  <c r="C19"/>
  <c r="C20" s="1"/>
  <c r="D19"/>
  <c r="D20" s="1"/>
</calcChain>
</file>

<file path=xl/sharedStrings.xml><?xml version="1.0" encoding="utf-8"?>
<sst xmlns="http://schemas.openxmlformats.org/spreadsheetml/2006/main" count="24" uniqueCount="24">
  <si>
    <t>Cifra de negocios</t>
  </si>
  <si>
    <t>Puestos de trabajo</t>
  </si>
  <si>
    <t>Beneficios</t>
  </si>
  <si>
    <t>TOTAL</t>
  </si>
  <si>
    <t>DIFERENCIA CON AÑO ANTERIOR</t>
  </si>
  <si>
    <t>DIFERENCIA CON AÑO ANTERIOR EN %</t>
  </si>
  <si>
    <t>Conway The Convenience Company Sa</t>
  </si>
  <si>
    <t>Exide Technologies Slu</t>
  </si>
  <si>
    <t>Mercedes-benz Parts Logistics Iberica S.l</t>
  </si>
  <si>
    <t>Logista Libros Sl</t>
  </si>
  <si>
    <t>Liebherr Iberica, S.l.</t>
  </si>
  <si>
    <t>Luis Simoes Logistica Integrada Sa</t>
  </si>
  <si>
    <t>Hydro Aluminium Iberia Sa</t>
  </si>
  <si>
    <t>Dagu S.A.</t>
  </si>
  <si>
    <t>High Innovation Obras Y Servicios</t>
  </si>
  <si>
    <t>Panificacion Avanzada Iberia 2050 Sl</t>
  </si>
  <si>
    <t>Bormioli Rocco Sa</t>
  </si>
  <si>
    <t>Indusal Centro Sa</t>
  </si>
  <si>
    <t>Optimal Care</t>
  </si>
  <si>
    <t>Modine Cis Guadalajara*</t>
  </si>
  <si>
    <t>* Datos de 2017 de 3 meses</t>
  </si>
  <si>
    <t>Lacteos Industriales Agrupados SA (LAISA)</t>
  </si>
  <si>
    <t>Exide+ High Innovation+ LAISA+Optimal+Modine</t>
  </si>
  <si>
    <t>Exide+ High Innovation+ LAISA+Optimal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</si>
</sst>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rgb="FF4D4D4D"/>
      <name val="Arial"/>
      <family val="2"/>
    </font>
    <font>
      <sz val="11"/>
      <color rgb="FF2C3E50"/>
      <name val="Arial"/>
      <family val="2"/>
    </font>
    <font>
      <sz val="11"/>
      <color rgb="FF4D4D4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uble">
        <color theme="3" tint="-0.499984740745262"/>
      </left>
      <right style="double">
        <color theme="3" tint="-0.499984740745262"/>
      </right>
      <top style="double">
        <color theme="3" tint="-0.499984740745262"/>
      </top>
      <bottom style="double">
        <color theme="3" tint="-0.499984740745262"/>
      </bottom>
      <diagonal/>
    </border>
    <border>
      <left style="double">
        <color theme="3" tint="-0.499984740745262"/>
      </left>
      <right style="double">
        <color theme="3" tint="-0.499984740745262"/>
      </right>
      <top/>
      <bottom/>
      <diagonal/>
    </border>
    <border>
      <left style="double">
        <color theme="3" tint="-0.499984740745262"/>
      </left>
      <right style="double">
        <color theme="3" tint="-0.499984740745262"/>
      </right>
      <top style="double">
        <color theme="3" tint="-0.499984740745262"/>
      </top>
      <bottom/>
      <diagonal/>
    </border>
    <border>
      <left style="double">
        <color theme="3" tint="-0.499984740745262"/>
      </left>
      <right/>
      <top style="double">
        <color theme="3" tint="-0.499984740745262"/>
      </top>
      <bottom style="double">
        <color theme="3" tint="-0.49998474074526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2" fillId="2" borderId="1" xfId="0" applyFont="1" applyFill="1" applyBorder="1"/>
    <xf numFmtId="0" fontId="2" fillId="0" borderId="1" xfId="0" applyFont="1" applyBorder="1"/>
    <xf numFmtId="3" fontId="1" fillId="0" borderId="1" xfId="0" applyNumberFormat="1" applyFont="1" applyBorder="1"/>
    <xf numFmtId="0" fontId="3" fillId="0" borderId="0" xfId="0" applyFont="1"/>
    <xf numFmtId="3" fontId="1" fillId="0" borderId="2" xfId="0" applyNumberFormat="1" applyFont="1" applyFill="1" applyBorder="1"/>
    <xf numFmtId="0" fontId="2" fillId="2" borderId="1" xfId="0" applyFont="1" applyFill="1" applyBorder="1" applyAlignment="1">
      <alignment horizontal="right"/>
    </xf>
    <xf numFmtId="3" fontId="1" fillId="2" borderId="1" xfId="0" applyNumberFormat="1" applyFont="1" applyFill="1" applyBorder="1"/>
    <xf numFmtId="3" fontId="2" fillId="2" borderId="1" xfId="0" applyNumberFormat="1" applyFont="1" applyFill="1" applyBorder="1"/>
    <xf numFmtId="10" fontId="2" fillId="2" borderId="1" xfId="0" applyNumberFormat="1" applyFont="1" applyFill="1" applyBorder="1"/>
    <xf numFmtId="0" fontId="0" fillId="0" borderId="0" xfId="0" applyFont="1"/>
    <xf numFmtId="3" fontId="5" fillId="0" borderId="0" xfId="0" applyNumberFormat="1" applyFont="1"/>
    <xf numFmtId="3" fontId="3" fillId="0" borderId="0" xfId="0" applyNumberFormat="1" applyFont="1"/>
    <xf numFmtId="0" fontId="4" fillId="0" borderId="0" xfId="0" applyFont="1"/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right"/>
    </xf>
    <xf numFmtId="10" fontId="1" fillId="2" borderId="1" xfId="0" applyNumberFormat="1" applyFont="1" applyFill="1" applyBorder="1"/>
    <xf numFmtId="0" fontId="2" fillId="3" borderId="1" xfId="0" applyFont="1" applyFill="1" applyBorder="1" applyAlignment="1">
      <alignment horizontal="left"/>
    </xf>
    <xf numFmtId="0" fontId="1" fillId="0" borderId="0" xfId="0" applyFont="1" applyBorder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3" fontId="1" fillId="0" borderId="4" xfId="0" applyNumberFormat="1" applyFont="1" applyBorder="1"/>
    <xf numFmtId="0" fontId="1" fillId="0" borderId="4" xfId="0" applyFont="1" applyBorder="1"/>
    <xf numFmtId="3" fontId="1" fillId="2" borderId="4" xfId="0" applyNumberFormat="1" applyFont="1" applyFill="1" applyBorder="1"/>
    <xf numFmtId="3" fontId="2" fillId="2" borderId="4" xfId="0" applyNumberFormat="1" applyFont="1" applyFill="1" applyBorder="1"/>
    <xf numFmtId="10" fontId="2" fillId="2" borderId="4" xfId="0" applyNumberFormat="1" applyFont="1" applyFill="1" applyBorder="1"/>
    <xf numFmtId="0" fontId="0" fillId="0" borderId="1" xfId="0" applyBorder="1"/>
    <xf numFmtId="4" fontId="4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3" fontId="0" fillId="0" borderId="0" xfId="0" applyNumberFormat="1"/>
    <xf numFmtId="10" fontId="0" fillId="0" borderId="0" xfId="0" applyNumberFormat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G16" sqref="G16"/>
    </sheetView>
  </sheetViews>
  <sheetFormatPr baseColWidth="10" defaultRowHeight="15"/>
  <cols>
    <col min="1" max="1" width="70" bestFit="1" customWidth="1"/>
    <col min="2" max="4" width="14.140625" bestFit="1" customWidth="1"/>
    <col min="5" max="5" width="14.7109375" bestFit="1" customWidth="1"/>
    <col min="10" max="10" width="15.7109375" customWidth="1"/>
  </cols>
  <sheetData>
    <row r="1" spans="1:11" ht="16.5" thickTop="1" thickBot="1">
      <c r="A1" s="1"/>
      <c r="B1" s="29" t="s">
        <v>0</v>
      </c>
      <c r="C1" s="29"/>
      <c r="D1" s="29"/>
      <c r="E1" s="2"/>
      <c r="F1" s="29" t="s">
        <v>1</v>
      </c>
      <c r="G1" s="29"/>
      <c r="H1" s="29"/>
      <c r="I1" s="20"/>
      <c r="J1" s="29" t="s">
        <v>2</v>
      </c>
      <c r="K1" s="29"/>
    </row>
    <row r="2" spans="1:11" ht="16.5" thickTop="1" thickBot="1">
      <c r="A2" s="1"/>
      <c r="B2" s="2">
        <v>2016</v>
      </c>
      <c r="C2" s="2">
        <v>2017</v>
      </c>
      <c r="D2" s="2">
        <v>2018</v>
      </c>
      <c r="E2" s="2">
        <v>2019</v>
      </c>
      <c r="F2" s="2">
        <v>2016</v>
      </c>
      <c r="G2" s="2">
        <v>2017</v>
      </c>
      <c r="H2" s="2">
        <v>2018</v>
      </c>
      <c r="I2" s="21">
        <v>2019</v>
      </c>
      <c r="J2" s="2">
        <v>2018</v>
      </c>
      <c r="K2" s="2">
        <v>2019</v>
      </c>
    </row>
    <row r="3" spans="1:11" ht="16.5" thickTop="1" thickBot="1">
      <c r="A3" s="18" t="s">
        <v>6</v>
      </c>
      <c r="B3" s="4">
        <v>479333000</v>
      </c>
      <c r="C3" s="4">
        <v>516275644</v>
      </c>
      <c r="D3" s="4">
        <v>582321906</v>
      </c>
      <c r="E3" s="1"/>
      <c r="F3" s="4">
        <v>476</v>
      </c>
      <c r="G3" s="4">
        <v>492</v>
      </c>
      <c r="H3" s="4">
        <v>521</v>
      </c>
      <c r="I3" s="22"/>
      <c r="J3" s="4">
        <v>5120810</v>
      </c>
      <c r="K3" s="27"/>
    </row>
    <row r="4" spans="1:11" ht="16.5" thickTop="1" thickBot="1">
      <c r="A4" s="18" t="s">
        <v>7</v>
      </c>
      <c r="B4" s="4">
        <v>398000000</v>
      </c>
      <c r="C4" s="4">
        <v>433258000</v>
      </c>
      <c r="D4" s="4">
        <v>487754000</v>
      </c>
      <c r="E4" s="4">
        <v>475381000</v>
      </c>
      <c r="F4" s="1">
        <v>1237</v>
      </c>
      <c r="G4" s="1">
        <v>1260</v>
      </c>
      <c r="H4" s="1">
        <v>1304</v>
      </c>
      <c r="I4" s="23">
        <v>1305</v>
      </c>
      <c r="J4" s="4"/>
      <c r="K4" s="4">
        <v>4638000</v>
      </c>
    </row>
    <row r="5" spans="1:11" ht="16.5" thickTop="1" thickBot="1">
      <c r="A5" s="18" t="s">
        <v>8</v>
      </c>
      <c r="B5" s="4">
        <v>91247000</v>
      </c>
      <c r="C5" s="4">
        <v>370628000</v>
      </c>
      <c r="D5" s="4">
        <v>394441000</v>
      </c>
      <c r="E5" s="4"/>
      <c r="F5" s="1"/>
      <c r="G5" s="1">
        <v>206</v>
      </c>
      <c r="H5" s="1">
        <v>234</v>
      </c>
      <c r="I5" s="23"/>
      <c r="J5" s="4">
        <v>4518000</v>
      </c>
      <c r="K5" s="4"/>
    </row>
    <row r="6" spans="1:11" ht="16.5" thickTop="1" thickBot="1">
      <c r="A6" s="18" t="s">
        <v>9</v>
      </c>
      <c r="B6" s="4">
        <v>133056000</v>
      </c>
      <c r="C6" s="4">
        <v>138221000</v>
      </c>
      <c r="D6" s="4">
        <v>142007000</v>
      </c>
      <c r="E6" s="4"/>
      <c r="F6" s="1">
        <v>286</v>
      </c>
      <c r="G6" s="1">
        <v>273</v>
      </c>
      <c r="H6" s="1">
        <v>266</v>
      </c>
      <c r="I6" s="19"/>
      <c r="J6" s="4">
        <v>2136000</v>
      </c>
      <c r="K6" s="4"/>
    </row>
    <row r="7" spans="1:11" ht="16.5" thickTop="1" thickBot="1">
      <c r="A7" s="18" t="s">
        <v>10</v>
      </c>
      <c r="B7" s="6">
        <v>99585000</v>
      </c>
      <c r="C7" s="4">
        <v>137189000</v>
      </c>
      <c r="D7" s="4">
        <v>132209000</v>
      </c>
      <c r="E7" s="4"/>
      <c r="F7" s="1">
        <v>128</v>
      </c>
      <c r="G7" s="1">
        <v>127</v>
      </c>
      <c r="H7" s="1">
        <v>123</v>
      </c>
      <c r="I7" s="23"/>
      <c r="J7" s="6">
        <v>2959000</v>
      </c>
      <c r="K7" s="4"/>
    </row>
    <row r="8" spans="1:11" ht="16.5" thickTop="1" thickBot="1">
      <c r="A8" s="18" t="s">
        <v>11</v>
      </c>
      <c r="B8" s="4">
        <v>104537777</v>
      </c>
      <c r="C8" s="4">
        <v>107290029</v>
      </c>
      <c r="D8" s="4">
        <v>110805182</v>
      </c>
      <c r="E8" s="4"/>
      <c r="F8" s="1">
        <v>487</v>
      </c>
      <c r="G8" s="1">
        <v>567</v>
      </c>
      <c r="H8" s="1">
        <v>548</v>
      </c>
      <c r="I8" s="23"/>
      <c r="J8" s="4">
        <v>-3962604</v>
      </c>
      <c r="K8" s="4"/>
    </row>
    <row r="9" spans="1:11" ht="16.5" thickTop="1" thickBot="1">
      <c r="A9" s="18" t="s">
        <v>12</v>
      </c>
      <c r="B9" s="4">
        <v>82647000</v>
      </c>
      <c r="C9" s="4">
        <v>86875000</v>
      </c>
      <c r="D9" s="4">
        <v>94328000</v>
      </c>
      <c r="E9" s="4"/>
      <c r="F9" s="1">
        <v>52</v>
      </c>
      <c r="G9" s="1">
        <v>52</v>
      </c>
      <c r="H9" s="1">
        <v>52</v>
      </c>
      <c r="I9" s="23"/>
      <c r="J9" s="4">
        <v>6922000</v>
      </c>
      <c r="K9" s="4"/>
    </row>
    <row r="10" spans="1:11" ht="16.5" thickTop="1" thickBot="1">
      <c r="A10" s="3" t="s">
        <v>13</v>
      </c>
      <c r="B10" s="4">
        <v>62729747</v>
      </c>
      <c r="C10" s="4">
        <v>72872513</v>
      </c>
      <c r="D10" s="4">
        <v>74861520</v>
      </c>
      <c r="E10" s="5"/>
      <c r="F10" s="1">
        <v>166</v>
      </c>
      <c r="G10" s="1">
        <v>170</v>
      </c>
      <c r="H10" s="1">
        <v>178</v>
      </c>
      <c r="I10" s="23"/>
      <c r="J10" s="4">
        <v>1034162</v>
      </c>
      <c r="K10" s="4"/>
    </row>
    <row r="11" spans="1:11" ht="16.5" thickTop="1" thickBot="1">
      <c r="A11" s="3" t="s">
        <v>14</v>
      </c>
      <c r="B11" s="4">
        <v>44774334</v>
      </c>
      <c r="C11" s="4">
        <v>59346178</v>
      </c>
      <c r="D11" s="4">
        <v>72940934</v>
      </c>
      <c r="E11" s="4">
        <v>69801000</v>
      </c>
      <c r="F11" s="1">
        <v>73</v>
      </c>
      <c r="G11" s="1">
        <v>85</v>
      </c>
      <c r="H11" s="1">
        <v>92</v>
      </c>
      <c r="I11" s="23"/>
      <c r="J11" s="4">
        <v>13040832</v>
      </c>
      <c r="K11" s="4"/>
    </row>
    <row r="12" spans="1:11" ht="16.5" thickTop="1" thickBot="1">
      <c r="A12" s="3" t="s">
        <v>21</v>
      </c>
      <c r="B12" s="4">
        <v>56534561</v>
      </c>
      <c r="C12" s="4">
        <v>69735130</v>
      </c>
      <c r="D12" s="4">
        <v>71214157</v>
      </c>
      <c r="E12" s="4">
        <v>100000000</v>
      </c>
      <c r="F12" s="1">
        <v>99</v>
      </c>
      <c r="G12" s="1">
        <v>104</v>
      </c>
      <c r="H12" s="1">
        <v>108</v>
      </c>
      <c r="I12" s="23"/>
      <c r="J12" s="4">
        <v>3816779</v>
      </c>
      <c r="K12" s="4"/>
    </row>
    <row r="13" spans="1:11" ht="16.5" thickTop="1" thickBot="1">
      <c r="A13" s="3" t="s">
        <v>15</v>
      </c>
      <c r="B13" s="4">
        <v>33865811</v>
      </c>
      <c r="C13" s="4">
        <v>57506000</v>
      </c>
      <c r="D13" s="4">
        <v>59938000</v>
      </c>
      <c r="E13" s="4"/>
      <c r="F13" s="1">
        <v>117</v>
      </c>
      <c r="G13" s="1">
        <v>246</v>
      </c>
      <c r="H13" s="1">
        <v>276</v>
      </c>
      <c r="I13" s="23"/>
      <c r="J13" s="4">
        <v>1986000</v>
      </c>
      <c r="K13" s="4"/>
    </row>
    <row r="14" spans="1:11" ht="16.5" thickTop="1" thickBot="1">
      <c r="A14" s="3" t="s">
        <v>16</v>
      </c>
      <c r="B14" s="4">
        <v>59218623</v>
      </c>
      <c r="C14" s="4">
        <v>51687451</v>
      </c>
      <c r="D14" s="4">
        <v>54713898</v>
      </c>
      <c r="E14" s="4"/>
      <c r="F14" s="1">
        <v>282</v>
      </c>
      <c r="G14" s="1">
        <v>281</v>
      </c>
      <c r="H14" s="1">
        <v>297</v>
      </c>
      <c r="I14" s="23"/>
      <c r="J14" s="4">
        <v>-1527120</v>
      </c>
      <c r="K14" s="4"/>
    </row>
    <row r="15" spans="1:11" ht="16.5" thickTop="1" thickBot="1">
      <c r="A15" s="3" t="s">
        <v>17</v>
      </c>
      <c r="B15" s="4">
        <v>7137456</v>
      </c>
      <c r="C15" s="4">
        <v>45835552</v>
      </c>
      <c r="D15" s="4">
        <v>50172014</v>
      </c>
      <c r="E15" s="5"/>
      <c r="F15" s="1">
        <v>137</v>
      </c>
      <c r="G15" s="1">
        <v>240</v>
      </c>
      <c r="H15" s="1">
        <v>836</v>
      </c>
      <c r="I15" s="23"/>
      <c r="J15" s="4">
        <v>1216570.98</v>
      </c>
      <c r="K15" s="4"/>
    </row>
    <row r="16" spans="1:11" ht="16.5" thickTop="1" thickBot="1">
      <c r="A16" s="3" t="s">
        <v>18</v>
      </c>
      <c r="B16" s="4">
        <v>46370546</v>
      </c>
      <c r="C16" s="4">
        <v>50532567</v>
      </c>
      <c r="D16" s="4">
        <v>49942862</v>
      </c>
      <c r="E16" s="4">
        <v>49957845.420000002</v>
      </c>
      <c r="F16" s="1">
        <v>121</v>
      </c>
      <c r="G16" s="1">
        <v>123</v>
      </c>
      <c r="H16" s="1">
        <v>150</v>
      </c>
      <c r="I16" s="23"/>
      <c r="J16" s="4">
        <v>2605875.67</v>
      </c>
      <c r="K16" s="4"/>
    </row>
    <row r="17" spans="1:13" ht="16.5" thickTop="1" thickBot="1">
      <c r="A17" s="3" t="s">
        <v>19</v>
      </c>
      <c r="B17" s="4"/>
      <c r="C17" s="4">
        <v>6659360</v>
      </c>
      <c r="D17" s="4">
        <v>40595707</v>
      </c>
      <c r="E17" s="4">
        <v>49288250</v>
      </c>
      <c r="F17" s="1">
        <v>195</v>
      </c>
      <c r="G17" s="1">
        <v>167</v>
      </c>
      <c r="H17" s="1">
        <v>197</v>
      </c>
      <c r="I17" s="23">
        <v>230</v>
      </c>
      <c r="J17" s="28"/>
      <c r="K17" s="4">
        <v>10056785</v>
      </c>
      <c r="M17" s="14"/>
    </row>
    <row r="18" spans="1:13" ht="16.5" thickTop="1" thickBot="1">
      <c r="A18" s="7" t="s">
        <v>3</v>
      </c>
      <c r="B18" s="8">
        <f>SUM(B3:B14)</f>
        <v>1645528853</v>
      </c>
      <c r="C18" s="8">
        <f>SUM(C3:C14)</f>
        <v>2100883945</v>
      </c>
      <c r="D18" s="8">
        <f>SUM(D3:D14)</f>
        <v>2277534597</v>
      </c>
      <c r="E18" s="4"/>
      <c r="F18" s="8">
        <f>SUM(F3:F14)</f>
        <v>3403</v>
      </c>
      <c r="G18" s="8">
        <f t="shared" ref="G18:H18" si="0">SUM(G3:G14)</f>
        <v>3863</v>
      </c>
      <c r="H18" s="8">
        <f t="shared" si="0"/>
        <v>3999</v>
      </c>
      <c r="I18" s="24"/>
      <c r="J18" s="9">
        <f>SUM(J3:J14)</f>
        <v>36043859</v>
      </c>
      <c r="K18" s="27"/>
    </row>
    <row r="19" spans="1:13" ht="16.5" thickTop="1" thickBot="1">
      <c r="A19" s="7" t="s">
        <v>4</v>
      </c>
      <c r="B19" s="1"/>
      <c r="C19" s="9">
        <f>C18-B18</f>
        <v>455355092</v>
      </c>
      <c r="D19" s="9">
        <f>D18-C18</f>
        <v>176650652</v>
      </c>
      <c r="E19" s="1"/>
      <c r="F19" s="1"/>
      <c r="G19" s="9">
        <f>G18-F18</f>
        <v>460</v>
      </c>
      <c r="H19" s="9">
        <f>H18-G18</f>
        <v>136</v>
      </c>
      <c r="I19" s="25"/>
      <c r="J19" s="1"/>
      <c r="K19" s="27"/>
    </row>
    <row r="20" spans="1:13" ht="16.5" thickTop="1" thickBot="1">
      <c r="A20" s="7" t="s">
        <v>5</v>
      </c>
      <c r="B20" s="4"/>
      <c r="C20" s="10">
        <f>C19/B18</f>
        <v>0.27672264218876019</v>
      </c>
      <c r="D20" s="10">
        <f>D19/C18</f>
        <v>8.4083964952190643E-2</v>
      </c>
      <c r="E20" s="1"/>
      <c r="F20" s="1"/>
      <c r="G20" s="10">
        <f>G19/F18</f>
        <v>0.13517484572436086</v>
      </c>
      <c r="H20" s="10">
        <f>H19/G18</f>
        <v>3.5205798602122702E-2</v>
      </c>
      <c r="I20" s="26"/>
      <c r="J20" s="1"/>
      <c r="K20" s="27"/>
    </row>
    <row r="21" spans="1:13" ht="15.75" thickTop="1">
      <c r="A21" s="11" t="s">
        <v>20</v>
      </c>
      <c r="B21" s="12"/>
      <c r="C21" s="12"/>
      <c r="D21" s="12"/>
      <c r="E21" s="11"/>
      <c r="J21" s="13"/>
    </row>
    <row r="22" spans="1:13" ht="15.75" thickBot="1">
      <c r="A22" s="32"/>
      <c r="B22" s="12"/>
      <c r="C22" s="12"/>
      <c r="D22" s="12"/>
      <c r="E22" s="11"/>
      <c r="J22" s="13"/>
    </row>
    <row r="23" spans="1:13" ht="16.5" thickTop="1" thickBot="1">
      <c r="A23" s="11"/>
      <c r="B23" s="3">
        <v>2016</v>
      </c>
      <c r="C23" s="3">
        <v>2017</v>
      </c>
      <c r="D23" s="3">
        <v>2018</v>
      </c>
      <c r="E23" s="3">
        <v>2019</v>
      </c>
      <c r="J23" s="14"/>
    </row>
    <row r="24" spans="1:13" ht="16.5" thickTop="1" thickBot="1">
      <c r="A24" s="15" t="s">
        <v>22</v>
      </c>
      <c r="B24" s="8"/>
      <c r="C24" s="8">
        <f>C11+C12+C16+C17+C4</f>
        <v>619531235</v>
      </c>
      <c r="D24" s="8">
        <f t="shared" ref="D24:E24" si="1">D11+D12+D16+D17+D4</f>
        <v>722447660</v>
      </c>
      <c r="E24" s="8">
        <f t="shared" si="1"/>
        <v>744428095.42000008</v>
      </c>
      <c r="G24" s="30"/>
      <c r="I24" s="30"/>
    </row>
    <row r="25" spans="1:13" ht="16.5" thickTop="1" thickBot="1">
      <c r="A25" s="16"/>
      <c r="B25" s="4"/>
      <c r="C25" s="8"/>
      <c r="D25" s="8">
        <f>D24-C24</f>
        <v>102916425</v>
      </c>
      <c r="E25" s="8">
        <f>E24-D24</f>
        <v>21980435.420000076</v>
      </c>
      <c r="G25" s="31"/>
      <c r="I25" s="31"/>
    </row>
    <row r="26" spans="1:13" ht="16.5" thickTop="1" thickBot="1">
      <c r="A26" s="16"/>
      <c r="B26" s="4"/>
      <c r="C26" s="17"/>
      <c r="D26" s="17">
        <f>D25/C24</f>
        <v>0.16611983252143858</v>
      </c>
      <c r="E26" s="17">
        <f>E25/D24</f>
        <v>3.0424952058118751E-2</v>
      </c>
      <c r="G26" s="30"/>
      <c r="H26" s="30"/>
    </row>
    <row r="27" spans="1:13" ht="16.5" thickTop="1" thickBot="1">
      <c r="B27" s="13"/>
      <c r="C27" s="5"/>
      <c r="D27" s="5"/>
      <c r="G27" s="31"/>
      <c r="H27" s="31"/>
    </row>
    <row r="28" spans="1:13" ht="16.5" thickTop="1" thickBot="1">
      <c r="A28" s="15" t="s">
        <v>23</v>
      </c>
      <c r="B28" s="8">
        <f>B16+B12+B11+B4</f>
        <v>545679441</v>
      </c>
      <c r="C28" s="8">
        <f>C16+C12+C11+C4</f>
        <v>612871875</v>
      </c>
      <c r="D28" s="8">
        <f t="shared" ref="D28:E28" si="2">D16+D12+D11+D4</f>
        <v>681851953</v>
      </c>
      <c r="E28" s="8">
        <f t="shared" si="2"/>
        <v>695139845.42000008</v>
      </c>
    </row>
    <row r="29" spans="1:13" ht="16.5" thickTop="1" thickBot="1">
      <c r="C29" s="8">
        <f>C28-B28</f>
        <v>67192434</v>
      </c>
      <c r="D29" s="8">
        <f>D28-C28</f>
        <v>68980078</v>
      </c>
      <c r="E29" s="8">
        <f>E28-D28</f>
        <v>13287892.420000076</v>
      </c>
      <c r="G29" s="30"/>
    </row>
    <row r="30" spans="1:13" ht="16.5" thickTop="1" thickBot="1">
      <c r="C30" s="17">
        <f>C29/B28</f>
        <v>0.12313535924473284</v>
      </c>
      <c r="D30" s="17">
        <f>D29/C28</f>
        <v>0.11255220024576915</v>
      </c>
      <c r="E30" s="17">
        <f>E29/D28</f>
        <v>1.9487943624031941E-2</v>
      </c>
      <c r="G30" s="31"/>
    </row>
    <row r="31" spans="1:13" ht="15.75" thickTop="1"/>
  </sheetData>
  <mergeCells count="3">
    <mergeCell ref="B1:D1"/>
    <mergeCell ref="F1:H1"/>
    <mergeCell ref="J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</dc:creator>
  <cp:lastModifiedBy>divis</cp:lastModifiedBy>
  <dcterms:created xsi:type="dcterms:W3CDTF">2020-03-09T11:51:57Z</dcterms:created>
  <dcterms:modified xsi:type="dcterms:W3CDTF">2020-03-10T11:46:42Z</dcterms:modified>
</cp:coreProperties>
</file>