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0 Clm21\Documentación\Sanidad\Listas de espera\"/>
    </mc:Choice>
  </mc:AlternateContent>
  <xr:revisionPtr revIDLastSave="0" documentId="8_{91A21188-D958-4666-88B6-FD1D76A78738}" xr6:coauthVersionLast="45" xr6:coauthVersionMax="45" xr10:uidLastSave="{00000000-0000-0000-0000-000000000000}"/>
  <bookViews>
    <workbookView xWindow="-110" yWindow="-110" windowWidth="19420" windowHeight="10420" xr2:uid="{83187165-49EA-42B9-B24E-B63009B6DCF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E31" i="1" s="1"/>
  <c r="C31" i="1"/>
  <c r="B31" i="1"/>
  <c r="C30" i="1"/>
  <c r="D30" i="1" s="1"/>
  <c r="E30" i="1" s="1"/>
  <c r="B30" i="1"/>
  <c r="C29" i="1"/>
  <c r="D29" i="1" s="1"/>
  <c r="E29" i="1" s="1"/>
  <c r="B29" i="1"/>
  <c r="B32" i="1" s="1"/>
  <c r="C25" i="1"/>
  <c r="D25" i="1" s="1"/>
  <c r="E25" i="1" s="1"/>
  <c r="B25" i="1"/>
  <c r="C24" i="1"/>
  <c r="D24" i="1" s="1"/>
  <c r="E24" i="1" s="1"/>
  <c r="B24" i="1"/>
  <c r="D23" i="1"/>
  <c r="E23" i="1" s="1"/>
  <c r="C23" i="1"/>
  <c r="C26" i="1" s="1"/>
  <c r="B23" i="1"/>
  <c r="B26" i="1" s="1"/>
  <c r="H18" i="1"/>
  <c r="G18" i="1"/>
  <c r="F18" i="1"/>
  <c r="D18" i="1"/>
  <c r="C18" i="1"/>
  <c r="B18" i="1"/>
  <c r="H17" i="1"/>
  <c r="G17" i="1"/>
  <c r="F17" i="1"/>
  <c r="D17" i="1"/>
  <c r="C17" i="1"/>
  <c r="B17" i="1"/>
  <c r="H16" i="1"/>
  <c r="G16" i="1"/>
  <c r="F16" i="1"/>
  <c r="D16" i="1"/>
  <c r="C16" i="1"/>
  <c r="B16" i="1"/>
  <c r="H15" i="1"/>
  <c r="G15" i="1"/>
  <c r="F15" i="1"/>
  <c r="D15" i="1"/>
  <c r="C15" i="1"/>
  <c r="B15" i="1"/>
  <c r="H14" i="1"/>
  <c r="G14" i="1"/>
  <c r="F14" i="1"/>
  <c r="D14" i="1"/>
  <c r="C14" i="1"/>
  <c r="B14" i="1"/>
  <c r="H13" i="1"/>
  <c r="G13" i="1"/>
  <c r="F13" i="1"/>
  <c r="D13" i="1"/>
  <c r="C13" i="1"/>
  <c r="B13" i="1"/>
  <c r="H12" i="1"/>
  <c r="G12" i="1"/>
  <c r="F12" i="1"/>
  <c r="D12" i="1"/>
  <c r="C12" i="1"/>
  <c r="B12" i="1"/>
  <c r="H11" i="1"/>
  <c r="G11" i="1"/>
  <c r="F11" i="1"/>
  <c r="D11" i="1"/>
  <c r="C11" i="1"/>
  <c r="B11" i="1"/>
  <c r="H10" i="1"/>
  <c r="G10" i="1"/>
  <c r="F10" i="1"/>
  <c r="D10" i="1"/>
  <c r="C10" i="1"/>
  <c r="B10" i="1"/>
  <c r="H9" i="1"/>
  <c r="G9" i="1"/>
  <c r="F9" i="1"/>
  <c r="D9" i="1"/>
  <c r="C9" i="1"/>
  <c r="B9" i="1"/>
  <c r="H8" i="1"/>
  <c r="G8" i="1"/>
  <c r="F8" i="1"/>
  <c r="D8" i="1"/>
  <c r="C8" i="1"/>
  <c r="B8" i="1"/>
  <c r="H7" i="1"/>
  <c r="G7" i="1"/>
  <c r="F7" i="1"/>
  <c r="D7" i="1"/>
  <c r="C7" i="1"/>
  <c r="B7" i="1"/>
  <c r="H6" i="1"/>
  <c r="G6" i="1"/>
  <c r="F6" i="1"/>
  <c r="D6" i="1"/>
  <c r="C6" i="1"/>
  <c r="B6" i="1"/>
  <c r="H5" i="1"/>
  <c r="G5" i="1"/>
  <c r="F5" i="1"/>
  <c r="D5" i="1"/>
  <c r="C5" i="1"/>
  <c r="B5" i="1"/>
  <c r="H4" i="1"/>
  <c r="G4" i="1"/>
  <c r="F4" i="1"/>
  <c r="D4" i="1"/>
  <c r="C4" i="1"/>
  <c r="B4" i="1"/>
  <c r="D26" i="1" l="1"/>
  <c r="E26" i="1" s="1"/>
  <c r="C32" i="1"/>
  <c r="D32" i="1" s="1"/>
  <c r="E32" i="1" s="1"/>
</calcChain>
</file>

<file path=xl/sharedStrings.xml><?xml version="1.0" encoding="utf-8"?>
<sst xmlns="http://schemas.openxmlformats.org/spreadsheetml/2006/main" count="40" uniqueCount="31">
  <si>
    <t>EVOLUCIÓN LISTAS DE ESPERA DE LA SANIDAD CASTELLANO-MANCHEGA</t>
  </si>
  <si>
    <t>MENSUAL</t>
  </si>
  <si>
    <t>ANUAL</t>
  </si>
  <si>
    <t>quirúrgica</t>
  </si>
  <si>
    <t>especialista</t>
  </si>
  <si>
    <t>pruebas</t>
  </si>
  <si>
    <t>Toledo</t>
  </si>
  <si>
    <t>Alcázar</t>
  </si>
  <si>
    <t>Albacete</t>
  </si>
  <si>
    <t>Guadalajara</t>
  </si>
  <si>
    <t>Hellín</t>
  </si>
  <si>
    <t>Tomelloso</t>
  </si>
  <si>
    <t>Villarrobledo</t>
  </si>
  <si>
    <t>Talavera</t>
  </si>
  <si>
    <t>Puertollano</t>
  </si>
  <si>
    <t>Manzanares</t>
  </si>
  <si>
    <t>Cuenca</t>
  </si>
  <si>
    <t>Almansa</t>
  </si>
  <si>
    <t>Valdepeñas</t>
  </si>
  <si>
    <t>Ciudad Real</t>
  </si>
  <si>
    <t>TOTAL</t>
  </si>
  <si>
    <t>Evolución en %. Elaboración propia a partir de los datos del SESCAM</t>
  </si>
  <si>
    <t>Anual</t>
  </si>
  <si>
    <t>Diferencia</t>
  </si>
  <si>
    <t>%</t>
  </si>
  <si>
    <t>Quirúrgica</t>
  </si>
  <si>
    <t>Consultas</t>
  </si>
  <si>
    <t>Pruebas</t>
  </si>
  <si>
    <t>.</t>
  </si>
  <si>
    <t>Total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</si>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</sst>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theme="2"/>
      </left>
      <right/>
      <top style="double">
        <color theme="2"/>
      </top>
      <bottom style="double">
        <color theme="2"/>
      </bottom>
      <diagonal/>
    </border>
    <border>
      <left/>
      <right/>
      <top style="double">
        <color theme="2"/>
      </top>
      <bottom style="double">
        <color theme="2"/>
      </bottom>
      <diagonal/>
    </border>
    <border>
      <left/>
      <right style="double">
        <color theme="2"/>
      </right>
      <top style="double">
        <color theme="2"/>
      </top>
      <bottom style="double">
        <color theme="2"/>
      </bottom>
      <diagonal/>
    </border>
    <border>
      <left style="double">
        <color theme="2"/>
      </left>
      <right style="double">
        <color theme="2"/>
      </right>
      <top style="double">
        <color theme="2"/>
      </top>
      <bottom style="double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7" fontId="2" fillId="2" borderId="4" xfId="0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2" fillId="2" borderId="4" xfId="0" applyFont="1" applyFill="1" applyBorder="1"/>
    <xf numFmtId="164" fontId="4" fillId="3" borderId="0" xfId="0" applyNumberFormat="1" applyFont="1" applyFill="1"/>
    <xf numFmtId="164" fontId="4" fillId="3" borderId="4" xfId="0" applyNumberFormat="1" applyFont="1" applyFill="1" applyBorder="1"/>
    <xf numFmtId="164" fontId="1" fillId="3" borderId="4" xfId="0" applyNumberFormat="1" applyFont="1" applyFill="1" applyBorder="1"/>
    <xf numFmtId="0" fontId="2" fillId="2" borderId="0" xfId="0" applyFont="1" applyFill="1" applyAlignment="1">
      <alignment horizontal="center"/>
    </xf>
    <xf numFmtId="0" fontId="2" fillId="4" borderId="4" xfId="0" applyFont="1" applyFill="1" applyBorder="1"/>
    <xf numFmtId="3" fontId="3" fillId="3" borderId="4" xfId="0" applyNumberFormat="1" applyFont="1" applyFill="1" applyBorder="1"/>
    <xf numFmtId="2" fontId="3" fillId="3" borderId="4" xfId="0" applyNumberFormat="1" applyFont="1" applyFill="1" applyBorder="1"/>
    <xf numFmtId="3" fontId="0" fillId="3" borderId="0" xfId="0" applyNumberFormat="1" applyFill="1"/>
    <xf numFmtId="2" fontId="0" fillId="3" borderId="0" xfId="0" applyNumberFormat="1" applyFill="1"/>
    <xf numFmtId="3" fontId="2" fillId="3" borderId="4" xfId="0" applyNumberFormat="1" applyFont="1" applyFill="1" applyBorder="1"/>
    <xf numFmtId="2" fontId="2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as%20de%20espera%20desde%20junio%20d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7"/>
      <sheetName val="Hoja4"/>
      <sheetName val="Hoja3"/>
      <sheetName val="LISTA QUIRÚRGICA"/>
      <sheetName val="CONSULTAS EXTERNAS"/>
      <sheetName val="TÉCNICAS DIAGNÓSTICAS"/>
      <sheetName val="TOLEDO"/>
      <sheetName val="ALCÁZAR"/>
      <sheetName val="ALBACETE"/>
      <sheetName val="GUADALAJARA"/>
      <sheetName val="HELLÍN"/>
      <sheetName val="TOMELLOSO"/>
      <sheetName val="VILLARROBLEDO"/>
      <sheetName val="TALAVERA"/>
      <sheetName val="PUERTOLLANO"/>
      <sheetName val="MANZANARES"/>
      <sheetName val="CUENCA"/>
      <sheetName val="ALMANSA"/>
      <sheetName val="VALDEPEÑAS"/>
      <sheetName val="CIUDAD REAL"/>
      <sheetName val="Hoja1"/>
      <sheetName val="Hoja2"/>
      <sheetName val="Hoja5"/>
      <sheetName val="Hoja6"/>
    </sheetNames>
    <sheetDataSet>
      <sheetData sheetId="0"/>
      <sheetData sheetId="1"/>
      <sheetData sheetId="2"/>
      <sheetData sheetId="3">
        <row r="58">
          <cell r="AF58">
            <v>38583</v>
          </cell>
        </row>
        <row r="69">
          <cell r="AF69">
            <v>39812</v>
          </cell>
        </row>
        <row r="70">
          <cell r="AF70">
            <v>38275</v>
          </cell>
        </row>
        <row r="73">
          <cell r="C73">
            <v>1.4712340799297321</v>
          </cell>
          <cell r="E73">
            <v>0.81677704194260481</v>
          </cell>
          <cell r="G73">
            <v>-1.6343977872768418</v>
          </cell>
          <cell r="I73">
            <v>1.0143294155530511</v>
          </cell>
          <cell r="K73">
            <v>-2.6809651474530831</v>
          </cell>
          <cell r="M73">
            <v>-19.245283018867923</v>
          </cell>
          <cell r="O73">
            <v>-7.6563958916900097</v>
          </cell>
          <cell r="Q73">
            <v>-68.599464763603919</v>
          </cell>
          <cell r="S73">
            <v>7.0886075949367084</v>
          </cell>
          <cell r="U73">
            <v>10.158013544018059</v>
          </cell>
          <cell r="W73">
            <v>-2.1799888205701508</v>
          </cell>
          <cell r="Y73">
            <v>28.457446808510639</v>
          </cell>
          <cell r="AA73">
            <v>-2.1621621621621623</v>
          </cell>
          <cell r="AC73">
            <v>-2.9183400267737616</v>
          </cell>
          <cell r="AF73">
            <v>-3.8606450316487493</v>
          </cell>
        </row>
        <row r="76">
          <cell r="C76">
            <v>-5.452685421994885</v>
          </cell>
          <cell r="E76">
            <v>42.986850344395741</v>
          </cell>
          <cell r="G76">
            <v>-4.0117776959882221</v>
          </cell>
          <cell r="I76">
            <v>12.417129546676223</v>
          </cell>
          <cell r="K76">
            <v>-30.192307692307693</v>
          </cell>
          <cell r="M76">
            <v>127.65957446808511</v>
          </cell>
          <cell r="O76">
            <v>2.3809523809523809</v>
          </cell>
          <cell r="Q76">
            <v>-57.793764988009592</v>
          </cell>
          <cell r="S76">
            <v>-7.0329670329670328</v>
          </cell>
          <cell r="U76">
            <v>-0.81300813008130079</v>
          </cell>
          <cell r="W76">
            <v>0.86455331412103742</v>
          </cell>
          <cell r="Y76">
            <v>-17.010309278350515</v>
          </cell>
          <cell r="AA76">
            <v>-18.394950405770963</v>
          </cell>
          <cell r="AC76">
            <v>-4.7293746715712031</v>
          </cell>
          <cell r="AF76">
            <v>-0.79827903480807605</v>
          </cell>
        </row>
      </sheetData>
      <sheetData sheetId="4">
        <row r="62">
          <cell r="AF62">
            <v>51682</v>
          </cell>
        </row>
        <row r="73">
          <cell r="AF73">
            <v>25684</v>
          </cell>
        </row>
        <row r="74">
          <cell r="AF74">
            <v>24876</v>
          </cell>
        </row>
        <row r="77">
          <cell r="C77">
            <v>8.4308286093354248</v>
          </cell>
          <cell r="E77">
            <v>7.2188139059304701</v>
          </cell>
          <cell r="G77">
            <v>-22.362869198312236</v>
          </cell>
          <cell r="I77">
            <v>-20.620358235037134</v>
          </cell>
          <cell r="K77">
            <v>-54.708520179372201</v>
          </cell>
          <cell r="M77">
            <v>2.2985602424854763</v>
          </cell>
          <cell r="O77">
            <v>-285.18518518518516</v>
          </cell>
          <cell r="Q77">
            <v>0.59790732436472349</v>
          </cell>
          <cell r="S77">
            <v>-37.5</v>
          </cell>
          <cell r="U77">
            <v>-18.485523385300667</v>
          </cell>
          <cell r="W77">
            <v>-23.575129533678755</v>
          </cell>
          <cell r="Y77">
            <v>-106.62983425414365</v>
          </cell>
          <cell r="AA77">
            <v>-20.977722772277229</v>
          </cell>
          <cell r="AC77">
            <v>-42.647058823529413</v>
          </cell>
          <cell r="AF77">
            <v>-3.2481106287184436</v>
          </cell>
        </row>
        <row r="80">
          <cell r="C80">
            <v>-48.770390509144832</v>
          </cell>
          <cell r="E80">
            <v>-30.032908856774931</v>
          </cell>
          <cell r="G80">
            <v>-38.601036269430054</v>
          </cell>
          <cell r="I80">
            <v>-58.532608695652172</v>
          </cell>
          <cell r="K80">
            <v>-78.391472868217051</v>
          </cell>
          <cell r="M80">
            <v>-25.95848139143445</v>
          </cell>
          <cell r="O80">
            <v>-94.478527607361968</v>
          </cell>
          <cell r="Q80">
            <v>-84.648921523634698</v>
          </cell>
          <cell r="S80">
            <v>-99.338296112489658</v>
          </cell>
          <cell r="U80">
            <v>-52.46161990471149</v>
          </cell>
          <cell r="W80">
            <v>-63.975734951003268</v>
          </cell>
          <cell r="Y80">
            <v>-64.579256360078276</v>
          </cell>
          <cell r="AA80">
            <v>-24.591693887074197</v>
          </cell>
          <cell r="AC80">
            <v>-76.565192418150488</v>
          </cell>
          <cell r="AF80">
            <v>-51.867187802329632</v>
          </cell>
        </row>
      </sheetData>
      <sheetData sheetId="5">
        <row r="62">
          <cell r="AF62">
            <v>7591</v>
          </cell>
        </row>
        <row r="73">
          <cell r="AF73">
            <v>7545</v>
          </cell>
        </row>
        <row r="74">
          <cell r="AF74">
            <v>9554</v>
          </cell>
        </row>
        <row r="77">
          <cell r="C77">
            <v>35.240572171651493</v>
          </cell>
          <cell r="E77">
            <v>25.743200506008854</v>
          </cell>
          <cell r="G77">
            <v>56.028368794326241</v>
          </cell>
          <cell r="I77">
            <v>37.549096622152398</v>
          </cell>
          <cell r="K77">
            <v>-43.39622641509434</v>
          </cell>
          <cell r="M77">
            <v>45.064377682403432</v>
          </cell>
          <cell r="O77">
            <v>-27.586206896551722</v>
          </cell>
          <cell r="Q77">
            <v>27.717391304347824</v>
          </cell>
          <cell r="S77">
            <v>-94.293478260869563</v>
          </cell>
          <cell r="U77">
            <v>94.782608695652172</v>
          </cell>
          <cell r="W77">
            <v>28.335832083958021</v>
          </cell>
          <cell r="Y77">
            <v>909.09090909090912</v>
          </cell>
          <cell r="AA77">
            <v>-35.135135135135137</v>
          </cell>
          <cell r="AC77">
            <v>35.230506545247579</v>
          </cell>
          <cell r="AF77">
            <v>26.626905235255137</v>
          </cell>
        </row>
        <row r="80">
          <cell r="C80">
            <v>-14.893617021276595</v>
          </cell>
          <cell r="E80">
            <v>141.8491484184915</v>
          </cell>
          <cell r="G80">
            <v>1.8518518518518519</v>
          </cell>
          <cell r="I80">
            <v>6.8334350213544841</v>
          </cell>
          <cell r="K80">
            <v>-74.285714285714292</v>
          </cell>
          <cell r="M80">
            <v>4.9689440993788816</v>
          </cell>
          <cell r="O80">
            <v>250</v>
          </cell>
          <cell r="Q80">
            <v>-26.5625</v>
          </cell>
          <cell r="S80">
            <v>-58</v>
          </cell>
          <cell r="U80">
            <v>-55.643564356435647</v>
          </cell>
          <cell r="W80">
            <v>48.869565217391305</v>
          </cell>
          <cell r="Y80">
            <v>382.60869565217394</v>
          </cell>
          <cell r="AA80">
            <v>-28.35820895522388</v>
          </cell>
          <cell r="AC80">
            <v>105.89254766031196</v>
          </cell>
          <cell r="AF80">
            <v>25.859570544065342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B886-B57A-458D-9168-0137AC440F67}">
  <dimension ref="A1:H33"/>
  <sheetViews>
    <sheetView tabSelected="1" workbookViewId="0">
      <selection sqref="A1:H32"/>
    </sheetView>
  </sheetViews>
  <sheetFormatPr baseColWidth="10" defaultRowHeight="14.5" x14ac:dyDescent="0.35"/>
  <sheetData>
    <row r="1" spans="1:8" ht="15.5" thickTop="1" thickBot="1" x14ac:dyDescent="0.4">
      <c r="A1" s="1" t="s">
        <v>0</v>
      </c>
      <c r="B1" s="2"/>
      <c r="C1" s="2"/>
      <c r="D1" s="2"/>
      <c r="E1" s="2"/>
      <c r="F1" s="2"/>
      <c r="G1" s="2"/>
      <c r="H1" s="3"/>
    </row>
    <row r="2" spans="1:8" ht="15.5" thickTop="1" thickBot="1" x14ac:dyDescent="0.4">
      <c r="A2" s="4">
        <v>44136</v>
      </c>
      <c r="B2" s="5" t="s">
        <v>1</v>
      </c>
      <c r="C2" s="5"/>
      <c r="D2" s="5"/>
      <c r="E2" s="6"/>
      <c r="F2" s="5" t="s">
        <v>2</v>
      </c>
      <c r="G2" s="5"/>
      <c r="H2" s="5"/>
    </row>
    <row r="3" spans="1:8" ht="15.5" thickTop="1" thickBot="1" x14ac:dyDescent="0.4">
      <c r="A3" s="7"/>
      <c r="B3" s="8" t="s">
        <v>3</v>
      </c>
      <c r="C3" s="8" t="s">
        <v>4</v>
      </c>
      <c r="D3" s="8" t="s">
        <v>5</v>
      </c>
      <c r="E3" s="8"/>
      <c r="F3" s="8" t="s">
        <v>3</v>
      </c>
      <c r="G3" s="8" t="s">
        <v>4</v>
      </c>
      <c r="H3" s="8" t="s">
        <v>5</v>
      </c>
    </row>
    <row r="4" spans="1:8" ht="15.5" thickTop="1" thickBot="1" x14ac:dyDescent="0.4">
      <c r="A4" s="8" t="s">
        <v>6</v>
      </c>
      <c r="B4" s="9">
        <f>'[1]LISTA QUIRÚRGICA'!$C$73</f>
        <v>1.4712340799297321</v>
      </c>
      <c r="C4" s="10">
        <f>'[1]CONSULTAS EXTERNAS'!$C$77</f>
        <v>8.4308286093354248</v>
      </c>
      <c r="D4" s="10">
        <f>'[1]TÉCNICAS DIAGNÓSTICAS'!$C$77</f>
        <v>35.240572171651493</v>
      </c>
      <c r="E4" s="10"/>
      <c r="F4" s="10">
        <f>'[1]LISTA QUIRÚRGICA'!$C$76</f>
        <v>-5.452685421994885</v>
      </c>
      <c r="G4" s="10">
        <f>'[1]CONSULTAS EXTERNAS'!$C$80</f>
        <v>-48.770390509144832</v>
      </c>
      <c r="H4" s="10">
        <f>'[1]TÉCNICAS DIAGNÓSTICAS'!C80</f>
        <v>-14.893617021276595</v>
      </c>
    </row>
    <row r="5" spans="1:8" ht="15.5" thickTop="1" thickBot="1" x14ac:dyDescent="0.4">
      <c r="A5" s="8" t="s">
        <v>7</v>
      </c>
      <c r="B5" s="10">
        <f>'[1]LISTA QUIRÚRGICA'!$E$73</f>
        <v>0.81677704194260481</v>
      </c>
      <c r="C5" s="10">
        <f>'[1]CONSULTAS EXTERNAS'!$E$77</f>
        <v>7.2188139059304701</v>
      </c>
      <c r="D5" s="9">
        <f>'[1]TÉCNICAS DIAGNÓSTICAS'!$E$77</f>
        <v>25.743200506008854</v>
      </c>
      <c r="E5" s="10"/>
      <c r="F5" s="10">
        <f>'[1]LISTA QUIRÚRGICA'!$E$76</f>
        <v>42.986850344395741</v>
      </c>
      <c r="G5" s="10">
        <f>'[1]CONSULTAS EXTERNAS'!$E$80</f>
        <v>-30.032908856774931</v>
      </c>
      <c r="H5" s="10">
        <f>'[1]TÉCNICAS DIAGNÓSTICAS'!$E$80</f>
        <v>141.8491484184915</v>
      </c>
    </row>
    <row r="6" spans="1:8" ht="15.5" thickTop="1" thickBot="1" x14ac:dyDescent="0.4">
      <c r="A6" s="8" t="s">
        <v>8</v>
      </c>
      <c r="B6" s="9">
        <f>'[1]LISTA QUIRÚRGICA'!$G$73</f>
        <v>-1.6343977872768418</v>
      </c>
      <c r="C6" s="10">
        <f>'[1]CONSULTAS EXTERNAS'!$G$77</f>
        <v>-22.362869198312236</v>
      </c>
      <c r="D6" s="10">
        <f>'[1]TÉCNICAS DIAGNÓSTICAS'!$G$77</f>
        <v>56.028368794326241</v>
      </c>
      <c r="E6" s="10"/>
      <c r="F6" s="10">
        <f>'[1]LISTA QUIRÚRGICA'!$G$76</f>
        <v>-4.0117776959882221</v>
      </c>
      <c r="G6" s="10">
        <f>'[1]CONSULTAS EXTERNAS'!$G$80</f>
        <v>-38.601036269430054</v>
      </c>
      <c r="H6" s="10">
        <f>'[1]TÉCNICAS DIAGNÓSTICAS'!$G$80</f>
        <v>1.8518518518518519</v>
      </c>
    </row>
    <row r="7" spans="1:8" ht="15.5" thickTop="1" thickBot="1" x14ac:dyDescent="0.4">
      <c r="A7" s="8" t="s">
        <v>9</v>
      </c>
      <c r="B7" s="10">
        <f>'[1]LISTA QUIRÚRGICA'!$I$73</f>
        <v>1.0143294155530511</v>
      </c>
      <c r="C7" s="10">
        <f>'[1]CONSULTAS EXTERNAS'!$I$77</f>
        <v>-20.620358235037134</v>
      </c>
      <c r="D7" s="10">
        <f>'[1]TÉCNICAS DIAGNÓSTICAS'!$I$77</f>
        <v>37.549096622152398</v>
      </c>
      <c r="E7" s="10"/>
      <c r="F7" s="10">
        <f>'[1]LISTA QUIRÚRGICA'!$I$76</f>
        <v>12.417129546676223</v>
      </c>
      <c r="G7" s="10">
        <f>'[1]CONSULTAS EXTERNAS'!$I$80</f>
        <v>-58.532608695652172</v>
      </c>
      <c r="H7" s="10">
        <f>'[1]TÉCNICAS DIAGNÓSTICAS'!$I$80</f>
        <v>6.8334350213544841</v>
      </c>
    </row>
    <row r="8" spans="1:8" ht="15.5" thickTop="1" thickBot="1" x14ac:dyDescent="0.4">
      <c r="A8" s="8" t="s">
        <v>10</v>
      </c>
      <c r="B8" s="10">
        <f>'[1]LISTA QUIRÚRGICA'!$K$73</f>
        <v>-2.6809651474530831</v>
      </c>
      <c r="C8" s="10">
        <f>'[1]CONSULTAS EXTERNAS'!$K$77</f>
        <v>-54.708520179372201</v>
      </c>
      <c r="D8" s="10">
        <f>'[1]TÉCNICAS DIAGNÓSTICAS'!$K$77</f>
        <v>-43.39622641509434</v>
      </c>
      <c r="E8" s="10"/>
      <c r="F8" s="10">
        <f>'[1]LISTA QUIRÚRGICA'!$K$76</f>
        <v>-30.192307692307693</v>
      </c>
      <c r="G8" s="10">
        <f>'[1]CONSULTAS EXTERNAS'!$K$80</f>
        <v>-78.391472868217051</v>
      </c>
      <c r="H8" s="10">
        <f>'[1]TÉCNICAS DIAGNÓSTICAS'!$K$80</f>
        <v>-74.285714285714292</v>
      </c>
    </row>
    <row r="9" spans="1:8" ht="15.5" thickTop="1" thickBot="1" x14ac:dyDescent="0.4">
      <c r="A9" s="8" t="s">
        <v>11</v>
      </c>
      <c r="B9" s="10">
        <f>'[1]LISTA QUIRÚRGICA'!$M$73</f>
        <v>-19.245283018867923</v>
      </c>
      <c r="C9" s="10">
        <f>'[1]CONSULTAS EXTERNAS'!$M$77</f>
        <v>2.2985602424854763</v>
      </c>
      <c r="D9" s="10">
        <f>'[1]TÉCNICAS DIAGNÓSTICAS'!$M$77</f>
        <v>45.064377682403432</v>
      </c>
      <c r="E9" s="10"/>
      <c r="F9" s="10">
        <f>'[1]LISTA QUIRÚRGICA'!$M$76</f>
        <v>127.65957446808511</v>
      </c>
      <c r="G9" s="10">
        <f>'[1]CONSULTAS EXTERNAS'!$M$80</f>
        <v>-25.95848139143445</v>
      </c>
      <c r="H9" s="10">
        <f>'[1]TÉCNICAS DIAGNÓSTICAS'!$M$80</f>
        <v>4.9689440993788816</v>
      </c>
    </row>
    <row r="10" spans="1:8" ht="15.5" thickTop="1" thickBot="1" x14ac:dyDescent="0.4">
      <c r="A10" s="8" t="s">
        <v>12</v>
      </c>
      <c r="B10" s="10">
        <f>'[1]LISTA QUIRÚRGICA'!$O$73</f>
        <v>-7.6563958916900097</v>
      </c>
      <c r="C10" s="10">
        <f>'[1]CONSULTAS EXTERNAS'!$O$77</f>
        <v>-285.18518518518516</v>
      </c>
      <c r="D10" s="10">
        <f>'[1]TÉCNICAS DIAGNÓSTICAS'!$O$77</f>
        <v>-27.586206896551722</v>
      </c>
      <c r="E10" s="10"/>
      <c r="F10" s="10">
        <f>'[1]LISTA QUIRÚRGICA'!$O$76</f>
        <v>2.3809523809523809</v>
      </c>
      <c r="G10" s="10">
        <f>'[1]CONSULTAS EXTERNAS'!$O$80</f>
        <v>-94.478527607361968</v>
      </c>
      <c r="H10" s="10">
        <f>'[1]TÉCNICAS DIAGNÓSTICAS'!$O$80</f>
        <v>250</v>
      </c>
    </row>
    <row r="11" spans="1:8" ht="15.5" thickTop="1" thickBot="1" x14ac:dyDescent="0.4">
      <c r="A11" s="8" t="s">
        <v>13</v>
      </c>
      <c r="B11" s="10">
        <f>'[1]LISTA QUIRÚRGICA'!$Q$73</f>
        <v>-68.599464763603919</v>
      </c>
      <c r="C11" s="10">
        <f>'[1]CONSULTAS EXTERNAS'!$Q$77</f>
        <v>0.59790732436472349</v>
      </c>
      <c r="D11" s="10">
        <f>'[1]TÉCNICAS DIAGNÓSTICAS'!$Q$77</f>
        <v>27.717391304347824</v>
      </c>
      <c r="E11" s="10"/>
      <c r="F11" s="10">
        <f>'[1]LISTA QUIRÚRGICA'!$Q$76</f>
        <v>-57.793764988009592</v>
      </c>
      <c r="G11" s="10">
        <f>'[1]CONSULTAS EXTERNAS'!$Q$80</f>
        <v>-84.648921523634698</v>
      </c>
      <c r="H11" s="10">
        <f>'[1]TÉCNICAS DIAGNÓSTICAS'!$Q$80</f>
        <v>-26.5625</v>
      </c>
    </row>
    <row r="12" spans="1:8" ht="15.5" thickTop="1" thickBot="1" x14ac:dyDescent="0.4">
      <c r="A12" s="8" t="s">
        <v>14</v>
      </c>
      <c r="B12" s="10">
        <f>'[1]LISTA QUIRÚRGICA'!$S$73</f>
        <v>7.0886075949367084</v>
      </c>
      <c r="C12" s="10">
        <f>'[1]CONSULTAS EXTERNAS'!$S$77</f>
        <v>-37.5</v>
      </c>
      <c r="D12" s="10">
        <f>'[1]TÉCNICAS DIAGNÓSTICAS'!$S$77</f>
        <v>-94.293478260869563</v>
      </c>
      <c r="E12" s="10"/>
      <c r="F12" s="10">
        <f>'[1]LISTA QUIRÚRGICA'!$S$76</f>
        <v>-7.0329670329670328</v>
      </c>
      <c r="G12" s="10">
        <f>'[1]CONSULTAS EXTERNAS'!$S$80</f>
        <v>-99.338296112489658</v>
      </c>
      <c r="H12" s="10">
        <f>'[1]TÉCNICAS DIAGNÓSTICAS'!$S$80</f>
        <v>-58</v>
      </c>
    </row>
    <row r="13" spans="1:8" ht="15.5" thickTop="1" thickBot="1" x14ac:dyDescent="0.4">
      <c r="A13" s="8" t="s">
        <v>15</v>
      </c>
      <c r="B13" s="10">
        <f>'[1]LISTA QUIRÚRGICA'!$U$73</f>
        <v>10.158013544018059</v>
      </c>
      <c r="C13" s="10">
        <f>'[1]CONSULTAS EXTERNAS'!$U$77</f>
        <v>-18.485523385300667</v>
      </c>
      <c r="D13" s="10">
        <f>'[1]TÉCNICAS DIAGNÓSTICAS'!$U$77</f>
        <v>94.782608695652172</v>
      </c>
      <c r="E13" s="10"/>
      <c r="F13" s="10">
        <f>'[1]LISTA QUIRÚRGICA'!$U$76</f>
        <v>-0.81300813008130079</v>
      </c>
      <c r="G13" s="10">
        <f>'[1]CONSULTAS EXTERNAS'!$U$80</f>
        <v>-52.46161990471149</v>
      </c>
      <c r="H13" s="10">
        <f>'[1]TÉCNICAS DIAGNÓSTICAS'!$U$80</f>
        <v>-55.643564356435647</v>
      </c>
    </row>
    <row r="14" spans="1:8" ht="15.5" thickTop="1" thickBot="1" x14ac:dyDescent="0.4">
      <c r="A14" s="8" t="s">
        <v>16</v>
      </c>
      <c r="B14" s="10">
        <f>'[1]LISTA QUIRÚRGICA'!$W$73</f>
        <v>-2.1799888205701508</v>
      </c>
      <c r="C14" s="9">
        <f>'[1]CONSULTAS EXTERNAS'!$W$77</f>
        <v>-23.575129533678755</v>
      </c>
      <c r="D14" s="10">
        <f>'[1]TÉCNICAS DIAGNÓSTICAS'!$W$77</f>
        <v>28.335832083958021</v>
      </c>
      <c r="E14" s="10"/>
      <c r="F14" s="10">
        <f>'[1]LISTA QUIRÚRGICA'!$W$76</f>
        <v>0.86455331412103742</v>
      </c>
      <c r="G14" s="10">
        <f>'[1]CONSULTAS EXTERNAS'!$W$80</f>
        <v>-63.975734951003268</v>
      </c>
      <c r="H14" s="10">
        <f>'[1]TÉCNICAS DIAGNÓSTICAS'!$W$80</f>
        <v>48.869565217391305</v>
      </c>
    </row>
    <row r="15" spans="1:8" ht="15.5" thickTop="1" thickBot="1" x14ac:dyDescent="0.4">
      <c r="A15" s="8" t="s">
        <v>17</v>
      </c>
      <c r="B15" s="10">
        <f>'[1]LISTA QUIRÚRGICA'!$Y$73</f>
        <v>28.457446808510639</v>
      </c>
      <c r="C15" s="10">
        <f>'[1]CONSULTAS EXTERNAS'!$Y$77</f>
        <v>-106.62983425414365</v>
      </c>
      <c r="D15" s="10">
        <f>'[1]TÉCNICAS DIAGNÓSTICAS'!$Y$77</f>
        <v>909.09090909090912</v>
      </c>
      <c r="E15" s="10"/>
      <c r="F15" s="10">
        <f>'[1]LISTA QUIRÚRGICA'!$Y$76</f>
        <v>-17.010309278350515</v>
      </c>
      <c r="G15" s="10">
        <f>'[1]CONSULTAS EXTERNAS'!$Y$80</f>
        <v>-64.579256360078276</v>
      </c>
      <c r="H15" s="10">
        <f>'[1]TÉCNICAS DIAGNÓSTICAS'!$Y$80</f>
        <v>382.60869565217394</v>
      </c>
    </row>
    <row r="16" spans="1:8" ht="15.5" thickTop="1" thickBot="1" x14ac:dyDescent="0.4">
      <c r="A16" s="8" t="s">
        <v>18</v>
      </c>
      <c r="B16" s="10">
        <f>'[1]LISTA QUIRÚRGICA'!$AA$73</f>
        <v>-2.1621621621621623</v>
      </c>
      <c r="C16" s="10">
        <f>'[1]CONSULTAS EXTERNAS'!$AA$77</f>
        <v>-20.977722772277229</v>
      </c>
      <c r="D16" s="10">
        <f>'[1]TÉCNICAS DIAGNÓSTICAS'!$AA$77</f>
        <v>-35.135135135135137</v>
      </c>
      <c r="E16" s="10"/>
      <c r="F16" s="10">
        <f>'[1]LISTA QUIRÚRGICA'!$AA$76</f>
        <v>-18.394950405770963</v>
      </c>
      <c r="G16" s="10">
        <f>'[1]CONSULTAS EXTERNAS'!$AA$80</f>
        <v>-24.591693887074197</v>
      </c>
      <c r="H16" s="10">
        <f>'[1]TÉCNICAS DIAGNÓSTICAS'!$AA$80</f>
        <v>-28.35820895522388</v>
      </c>
    </row>
    <row r="17" spans="1:8" ht="15.5" thickTop="1" thickBot="1" x14ac:dyDescent="0.4">
      <c r="A17" s="8" t="s">
        <v>19</v>
      </c>
      <c r="B17" s="9">
        <f>'[1]LISTA QUIRÚRGICA'!$AC$73</f>
        <v>-2.9183400267737616</v>
      </c>
      <c r="C17" s="10">
        <f>'[1]CONSULTAS EXTERNAS'!$AC$77</f>
        <v>-42.647058823529413</v>
      </c>
      <c r="D17" s="10">
        <f>'[1]TÉCNICAS DIAGNÓSTICAS'!$AC$77</f>
        <v>35.230506545247579</v>
      </c>
      <c r="E17" s="10"/>
      <c r="F17" s="10">
        <f>'[1]LISTA QUIRÚRGICA'!$AC$76</f>
        <v>-4.7293746715712031</v>
      </c>
      <c r="G17" s="10">
        <f>'[1]CONSULTAS EXTERNAS'!$AC$80</f>
        <v>-76.565192418150488</v>
      </c>
      <c r="H17" s="10">
        <f>'[1]TÉCNICAS DIAGNÓSTICAS'!$AC$80</f>
        <v>105.89254766031196</v>
      </c>
    </row>
    <row r="18" spans="1:8" ht="15.5" thickTop="1" thickBot="1" x14ac:dyDescent="0.4">
      <c r="A18" s="8" t="s">
        <v>20</v>
      </c>
      <c r="B18" s="11">
        <f>'[1]LISTA QUIRÚRGICA'!$AF$73</f>
        <v>-3.8606450316487493</v>
      </c>
      <c r="C18" s="11">
        <f>'[1]CONSULTAS EXTERNAS'!$AF$77</f>
        <v>-3.2481106287184436</v>
      </c>
      <c r="D18" s="11">
        <f>'[1]TÉCNICAS DIAGNÓSTICAS'!$AF$77</f>
        <v>26.626905235255137</v>
      </c>
      <c r="E18" s="11"/>
      <c r="F18" s="11">
        <f>'[1]LISTA QUIRÚRGICA'!$AF$76</f>
        <v>-0.79827903480807605</v>
      </c>
      <c r="G18" s="11">
        <f>'[1]CONSULTAS EXTERNAS'!$AF$80</f>
        <v>-51.867187802329632</v>
      </c>
      <c r="H18" s="11">
        <f>'[1]TÉCNICAS DIAGNÓSTICAS'!$AF$80</f>
        <v>25.859570544065342</v>
      </c>
    </row>
    <row r="19" spans="1:8" ht="15" thickTop="1" x14ac:dyDescent="0.35"/>
    <row r="20" spans="1:8" x14ac:dyDescent="0.35">
      <c r="A20" s="12" t="s">
        <v>21</v>
      </c>
      <c r="B20" s="12"/>
      <c r="C20" s="12"/>
      <c r="D20" s="12"/>
      <c r="E20" s="12"/>
      <c r="F20" s="12"/>
    </row>
    <row r="21" spans="1:8" ht="15" thickBot="1" x14ac:dyDescent="0.4"/>
    <row r="22" spans="1:8" ht="15.5" thickTop="1" thickBot="1" x14ac:dyDescent="0.4">
      <c r="A22" s="13" t="s">
        <v>22</v>
      </c>
      <c r="B22" s="4">
        <v>44136</v>
      </c>
      <c r="C22" s="4">
        <v>43770</v>
      </c>
      <c r="D22" s="8" t="s">
        <v>23</v>
      </c>
      <c r="E22" s="6" t="s">
        <v>24</v>
      </c>
    </row>
    <row r="23" spans="1:8" ht="15.5" thickTop="1" thickBot="1" x14ac:dyDescent="0.4">
      <c r="A23" s="8" t="s">
        <v>25</v>
      </c>
      <c r="B23" s="14">
        <f>'[1]LISTA QUIRÚRGICA'!AF70</f>
        <v>38275</v>
      </c>
      <c r="C23" s="14">
        <f>'[1]LISTA QUIRÚRGICA'!AF58</f>
        <v>38583</v>
      </c>
      <c r="D23" s="14">
        <f>B23-C23</f>
        <v>-308</v>
      </c>
      <c r="E23" s="15">
        <f>D23*100/C23</f>
        <v>-0.79827903480807605</v>
      </c>
    </row>
    <row r="24" spans="1:8" ht="15.5" thickTop="1" thickBot="1" x14ac:dyDescent="0.4">
      <c r="A24" s="8" t="s">
        <v>26</v>
      </c>
      <c r="B24" s="14">
        <f>'[1]CONSULTAS EXTERNAS'!AF74</f>
        <v>24876</v>
      </c>
      <c r="C24" s="14">
        <f>'[1]CONSULTAS EXTERNAS'!AF62</f>
        <v>51682</v>
      </c>
      <c r="D24" s="16">
        <f>B24-C24</f>
        <v>-26806</v>
      </c>
      <c r="E24" s="17">
        <f>D24*100/C24</f>
        <v>-51.867187802329632</v>
      </c>
    </row>
    <row r="25" spans="1:8" ht="15.5" thickTop="1" thickBot="1" x14ac:dyDescent="0.4">
      <c r="A25" s="8" t="s">
        <v>27</v>
      </c>
      <c r="B25" s="14">
        <f>'[1]TÉCNICAS DIAGNÓSTICAS'!AF74</f>
        <v>9554</v>
      </c>
      <c r="C25" s="14">
        <f>'[1]TÉCNICAS DIAGNÓSTICAS'!AF62</f>
        <v>7591</v>
      </c>
      <c r="D25" s="14">
        <f>B25-C25</f>
        <v>1963</v>
      </c>
      <c r="E25" s="15">
        <f>D25*100/C25</f>
        <v>25.859570544065342</v>
      </c>
      <c r="H25" t="s">
        <v>28</v>
      </c>
    </row>
    <row r="26" spans="1:8" ht="15.5" thickTop="1" thickBot="1" x14ac:dyDescent="0.4">
      <c r="A26" s="8" t="s">
        <v>29</v>
      </c>
      <c r="B26" s="18">
        <f>SUM(B23:B25)</f>
        <v>72705</v>
      </c>
      <c r="C26" s="18">
        <f>SUM(C23:C25)</f>
        <v>97856</v>
      </c>
      <c r="D26" s="18">
        <f>B26-C26</f>
        <v>-25151</v>
      </c>
      <c r="E26" s="19">
        <f>D26*100/C26</f>
        <v>-25.702051994767821</v>
      </c>
    </row>
    <row r="27" spans="1:8" ht="15.5" thickTop="1" thickBot="1" x14ac:dyDescent="0.4"/>
    <row r="28" spans="1:8" ht="15.5" thickTop="1" thickBot="1" x14ac:dyDescent="0.4">
      <c r="A28" s="13" t="s">
        <v>30</v>
      </c>
      <c r="B28" s="4">
        <v>44136</v>
      </c>
      <c r="C28" s="4">
        <v>44105</v>
      </c>
      <c r="D28" s="8" t="s">
        <v>23</v>
      </c>
      <c r="E28" s="6" t="s">
        <v>24</v>
      </c>
    </row>
    <row r="29" spans="1:8" ht="15.5" thickTop="1" thickBot="1" x14ac:dyDescent="0.4">
      <c r="A29" s="8" t="s">
        <v>25</v>
      </c>
      <c r="B29" s="14">
        <f>'[1]LISTA QUIRÚRGICA'!AF70</f>
        <v>38275</v>
      </c>
      <c r="C29" s="14">
        <f>'[1]LISTA QUIRÚRGICA'!AF69</f>
        <v>39812</v>
      </c>
      <c r="D29" s="14">
        <f>B29-C29</f>
        <v>-1537</v>
      </c>
      <c r="E29" s="15">
        <f>D29*100/C29</f>
        <v>-3.8606450316487493</v>
      </c>
    </row>
    <row r="30" spans="1:8" ht="15.5" thickTop="1" thickBot="1" x14ac:dyDescent="0.4">
      <c r="A30" s="8" t="s">
        <v>26</v>
      </c>
      <c r="B30" s="14">
        <f>'[1]CONSULTAS EXTERNAS'!AF74</f>
        <v>24876</v>
      </c>
      <c r="C30" s="14">
        <f>'[1]CONSULTAS EXTERNAS'!AF73</f>
        <v>25684</v>
      </c>
      <c r="D30" s="16">
        <f>B30-C30</f>
        <v>-808</v>
      </c>
      <c r="E30" s="17">
        <f>D30*100/C30</f>
        <v>-3.1459274256346363</v>
      </c>
    </row>
    <row r="31" spans="1:8" ht="15.5" thickTop="1" thickBot="1" x14ac:dyDescent="0.4">
      <c r="A31" s="8" t="s">
        <v>27</v>
      </c>
      <c r="B31" s="14">
        <f>'[1]TÉCNICAS DIAGNÓSTICAS'!AF74</f>
        <v>9554</v>
      </c>
      <c r="C31" s="14">
        <f>'[1]TÉCNICAS DIAGNÓSTICAS'!AF73</f>
        <v>7545</v>
      </c>
      <c r="D31" s="14">
        <f>B31-C31</f>
        <v>2009</v>
      </c>
      <c r="E31" s="15">
        <f>D31*100/C31</f>
        <v>26.626905235255137</v>
      </c>
    </row>
    <row r="32" spans="1:8" ht="15.5" thickTop="1" thickBot="1" x14ac:dyDescent="0.4">
      <c r="A32" s="8" t="s">
        <v>29</v>
      </c>
      <c r="B32" s="18">
        <f>SUM(B29:B31)</f>
        <v>72705</v>
      </c>
      <c r="C32" s="18">
        <f>SUM(C29:C31)</f>
        <v>73041</v>
      </c>
      <c r="D32" s="18">
        <f>B32-C32</f>
        <v>-336</v>
      </c>
      <c r="E32" s="19">
        <f>D32*100/C32</f>
        <v>-0.46001560767240318</v>
      </c>
    </row>
    <row r="33" ht="15" thickTop="1" x14ac:dyDescent="0.35"/>
  </sheetData>
  <mergeCells count="4">
    <mergeCell ref="A1:H1"/>
    <mergeCell ref="B2:D2"/>
    <mergeCell ref="F2:H2"/>
    <mergeCell ref="A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2020-12-15T12:31:15Z</dcterms:created>
  <dcterms:modified xsi:type="dcterms:W3CDTF">2020-12-15T12:31:45Z</dcterms:modified>
</cp:coreProperties>
</file>